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2DO TRIMESTRE 2023\"/>
    </mc:Choice>
  </mc:AlternateContent>
  <bookViews>
    <workbookView xWindow="0" yWindow="0" windowWidth="23040" windowHeight="8328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L19" i="1"/>
  <c r="G19" i="1"/>
  <c r="F19" i="1"/>
  <c r="O18" i="1"/>
  <c r="N18" i="1"/>
  <c r="G18" i="1"/>
  <c r="M18" i="1" s="1"/>
  <c r="F18" i="1"/>
  <c r="O17" i="1"/>
  <c r="N17" i="1"/>
  <c r="G17" i="1"/>
  <c r="M17" i="1" s="1"/>
  <c r="F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L17" i="1" l="1"/>
  <c r="L18" i="1"/>
</calcChain>
</file>

<file path=xl/sharedStrings.xml><?xml version="1.0" encoding="utf-8"?>
<sst xmlns="http://schemas.openxmlformats.org/spreadsheetml/2006/main" count="123" uniqueCount="78">
  <si>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</si>
  <si>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</si>
  <si>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</si>
  <si>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</si>
  <si>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</si>
  <si>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</si>
  <si>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</si>
  <si>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</si>
  <si>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</si>
  <si>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</si>
  <si>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</si>
  <si>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</si>
  <si>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</si>
  <si>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</si>
  <si>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</si>
  <si>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</si>
  <si>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</si>
  <si>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</si>
  <si>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</si>
  <si>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</si>
  <si>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</si>
  <si>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</si>
  <si>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</si>
  <si>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</si>
  <si>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</si>
  <si>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</si>
  <si>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</si>
  <si>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</si>
  <si>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</si>
  <si>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</si>
  <si>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</si>
  <si>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</si>
  <si>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</si>
  <si>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</si>
  <si>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</si>
  <si>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</si>
  <si>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</si>
  <si>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</si>
  <si>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</si>
  <si>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</si>
  <si>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</si>
  <si>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</si>
  <si>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</si>
  <si>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</si>
  <si>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</si>
  <si>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</si>
  <si>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</si>
  <si>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Proyecto inv San Juan de Dios</t>
  </si>
  <si>
    <t>Habilitación y Equipamiento</t>
  </si>
  <si>
    <t>Proyecto inv Cuidaores Primarios</t>
  </si>
  <si>
    <t xml:space="preserve">Apoyos </t>
  </si>
  <si>
    <t>Proyecto inv Apoyos alimetarios</t>
  </si>
  <si>
    <t>Proyecto inv Comedores Comunitarios</t>
  </si>
  <si>
    <t xml:space="preserve">Proyecto inv Valpar </t>
  </si>
  <si>
    <t>Equipamiento</t>
  </si>
  <si>
    <t xml:space="preserve">Proyecto inv Camara Multisensorial </t>
  </si>
  <si>
    <t>Auxiliares auditivos romeria</t>
  </si>
  <si>
    <t>Aux. aud.</t>
  </si>
  <si>
    <t xml:space="preserve">León Sin Hambre </t>
  </si>
  <si>
    <t>Atención a Niñas, Niños y Adolescentes</t>
  </si>
  <si>
    <t>Atención</t>
  </si>
  <si>
    <t>Niñas y Niños de Escasos recursos atendidos en estancias, Preescolares y Club DIF</t>
  </si>
  <si>
    <t>NNyA</t>
  </si>
  <si>
    <t xml:space="preserve">Atencion en Centro de Asistencia Social Temporal </t>
  </si>
  <si>
    <t>Proyecto inv Club DIF</t>
  </si>
  <si>
    <t>Proyecto inv Plan de Vida Jovenes</t>
  </si>
  <si>
    <t>Proyecto inv Equipo Multidisciplinario</t>
  </si>
  <si>
    <t>Proyecto inv Sala de Lactancia</t>
  </si>
  <si>
    <t>DONATIVO 2020 CONTINGENCIA (REMANENTE</t>
  </si>
  <si>
    <t>REMANENTES 19-20</t>
  </si>
  <si>
    <t>REMANENTES 2021</t>
  </si>
  <si>
    <t>RECURSO FORT. COMEDORES DIF EST.(REM )</t>
  </si>
  <si>
    <t>RECURSO SUBASTA 2022</t>
  </si>
  <si>
    <t>RECURSO DONATIVO VISE 2022</t>
  </si>
  <si>
    <t>RECURSO DONATIVO VISE 2023</t>
  </si>
  <si>
    <t>RECURSO DONATIVO VISE 2022 UBR SJDD</t>
  </si>
  <si>
    <t>RECURSO DONATIVO VISE 2022 (AUX. AUD.)</t>
  </si>
  <si>
    <t>Nombre del Ente Público
Programas y Proyectos de Inversión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</si>
</sst>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zoomScaleNormal="100" workbookViewId="0">
      <selection activeCell="A3" sqref="A3"/>
    </sheetView>
  </sheetViews>
  <sheetFormatPr baseColWidth="10" defaultColWidth="12" defaultRowHeight="10.199999999999999" x14ac:dyDescent="0.2"/>
  <cols>
    <col min="1" max="1" width="19.855468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85546875" style="3" customWidth="1"/>
    <col min="16" max="16384" width="12" style="3"/>
  </cols>
  <sheetData>
    <row r="1" spans="1:15" customFormat="1" ht="35.1" customHeight="1" x14ac:dyDescent="0.2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20"/>
      <c r="I2" s="21" t="s">
        <v>1</v>
      </c>
      <c r="J2" s="21"/>
      <c r="K2" s="22"/>
      <c r="L2" s="14" t="s">
        <v>2</v>
      </c>
      <c r="M2" s="13"/>
      <c r="N2" s="15" t="s">
        <v>3</v>
      </c>
      <c r="O2" s="16"/>
    </row>
    <row r="3" spans="1:15" customFormat="1" ht="21.9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x14ac:dyDescent="0.2">
      <c r="A4" s="3">
        <v>11105</v>
      </c>
      <c r="B4" s="3" t="s">
        <v>42</v>
      </c>
      <c r="C4" s="3" t="s">
        <v>42</v>
      </c>
      <c r="D4" s="3">
        <v>11000</v>
      </c>
      <c r="E4" s="3">
        <v>557552.28</v>
      </c>
      <c r="F4" s="3">
        <v>559609.87</v>
      </c>
      <c r="G4" s="3">
        <v>342988.29</v>
      </c>
      <c r="H4" s="3">
        <v>22200</v>
      </c>
      <c r="I4" s="3">
        <v>22200</v>
      </c>
      <c r="J4" s="3">
        <v>13751</v>
      </c>
      <c r="L4" s="23">
        <f>G4/E4</f>
        <v>0.61516794443025136</v>
      </c>
      <c r="M4" s="23">
        <f t="shared" ref="M4:M14" si="0">G4/F4</f>
        <v>0.61290607687101728</v>
      </c>
      <c r="N4" s="23">
        <f t="shared" ref="N4:O14" si="1">I4/H4</f>
        <v>1</v>
      </c>
      <c r="O4" s="23">
        <f t="shared" si="1"/>
        <v>0.61941441441441436</v>
      </c>
    </row>
    <row r="5" spans="1:15" x14ac:dyDescent="0.2">
      <c r="A5" s="3">
        <v>11101</v>
      </c>
      <c r="B5" s="3" t="s">
        <v>43</v>
      </c>
      <c r="C5" s="3" t="s">
        <v>43</v>
      </c>
      <c r="D5" s="3">
        <v>11000</v>
      </c>
      <c r="E5" s="3">
        <v>44273063.82</v>
      </c>
      <c r="F5" s="3">
        <v>43443283.729999997</v>
      </c>
      <c r="G5" s="3">
        <v>20545514.57</v>
      </c>
      <c r="H5" s="3">
        <v>13600</v>
      </c>
      <c r="I5" s="3">
        <v>13600</v>
      </c>
      <c r="J5" s="3">
        <v>12030</v>
      </c>
      <c r="L5" s="23">
        <f t="shared" ref="L5:L19" si="2">G5/E5</f>
        <v>0.46406353654518778</v>
      </c>
      <c r="M5" s="23">
        <f t="shared" si="0"/>
        <v>0.47292729292035957</v>
      </c>
      <c r="N5" s="23">
        <f t="shared" si="1"/>
        <v>1</v>
      </c>
      <c r="O5" s="23">
        <f t="shared" si="1"/>
        <v>0.88455882352941173</v>
      </c>
    </row>
    <row r="6" spans="1:15" x14ac:dyDescent="0.2">
      <c r="A6" s="3">
        <v>11102</v>
      </c>
      <c r="B6" s="3" t="s">
        <v>44</v>
      </c>
      <c r="C6" s="3" t="s">
        <v>44</v>
      </c>
      <c r="D6" s="3">
        <v>11000</v>
      </c>
      <c r="F6" s="3">
        <v>304164.86</v>
      </c>
      <c r="G6" s="3">
        <v>282137.77</v>
      </c>
      <c r="H6" s="3">
        <v>12100</v>
      </c>
      <c r="I6" s="3">
        <v>12100</v>
      </c>
      <c r="J6" s="3">
        <v>8136</v>
      </c>
      <c r="L6" s="23" t="e">
        <f t="shared" si="2"/>
        <v>#DIV/0!</v>
      </c>
      <c r="M6" s="23">
        <f t="shared" si="0"/>
        <v>0.92758173971838831</v>
      </c>
      <c r="N6" s="23">
        <f t="shared" si="1"/>
        <v>1</v>
      </c>
      <c r="O6" s="23">
        <f t="shared" si="1"/>
        <v>0.67239669421487602</v>
      </c>
    </row>
    <row r="7" spans="1:15" x14ac:dyDescent="0.2">
      <c r="A7" s="3">
        <v>11103</v>
      </c>
      <c r="B7" s="3" t="s">
        <v>45</v>
      </c>
      <c r="C7" s="3" t="s">
        <v>45</v>
      </c>
      <c r="D7" s="3">
        <v>11000</v>
      </c>
      <c r="F7" s="3">
        <v>414234.13</v>
      </c>
      <c r="G7" s="3">
        <v>387909.12</v>
      </c>
      <c r="H7" s="3">
        <v>96000</v>
      </c>
      <c r="I7" s="3">
        <v>96000</v>
      </c>
      <c r="J7" s="3">
        <v>47540</v>
      </c>
      <c r="L7" s="23" t="e">
        <f t="shared" si="2"/>
        <v>#DIV/0!</v>
      </c>
      <c r="M7" s="23">
        <f t="shared" si="0"/>
        <v>0.93644895943267636</v>
      </c>
      <c r="N7" s="23">
        <f t="shared" si="1"/>
        <v>1</v>
      </c>
      <c r="O7" s="23">
        <f t="shared" si="1"/>
        <v>0.49520833333333331</v>
      </c>
    </row>
    <row r="8" spans="1:15" x14ac:dyDescent="0.2">
      <c r="A8" s="3">
        <v>11104</v>
      </c>
      <c r="B8" s="3" t="s">
        <v>46</v>
      </c>
      <c r="C8" s="3" t="s">
        <v>46</v>
      </c>
      <c r="D8" s="3">
        <v>11000</v>
      </c>
      <c r="F8" s="3">
        <v>72516</v>
      </c>
      <c r="G8" s="3">
        <v>660005.9</v>
      </c>
      <c r="H8" s="3">
        <v>190</v>
      </c>
      <c r="I8" s="3">
        <v>190</v>
      </c>
      <c r="J8" s="3">
        <v>66</v>
      </c>
      <c r="L8" s="23" t="e">
        <f t="shared" si="2"/>
        <v>#DIV/0!</v>
      </c>
      <c r="M8" s="23">
        <f t="shared" si="0"/>
        <v>9.1015210436317506</v>
      </c>
      <c r="N8" s="23">
        <f t="shared" si="1"/>
        <v>1</v>
      </c>
      <c r="O8" s="23">
        <f t="shared" si="1"/>
        <v>0.3473684210526316</v>
      </c>
    </row>
    <row r="9" spans="1:15" x14ac:dyDescent="0.2">
      <c r="A9" s="3">
        <v>11201</v>
      </c>
      <c r="B9" s="3" t="s">
        <v>47</v>
      </c>
      <c r="C9" s="3" t="s">
        <v>47</v>
      </c>
      <c r="D9" s="3">
        <v>11000</v>
      </c>
      <c r="E9" s="3">
        <v>295000</v>
      </c>
      <c r="F9" s="3">
        <v>295000</v>
      </c>
      <c r="G9" s="3">
        <v>73829.36</v>
      </c>
      <c r="H9" s="3">
        <v>1</v>
      </c>
      <c r="I9" s="3">
        <v>1</v>
      </c>
      <c r="K9" s="3" t="s">
        <v>48</v>
      </c>
      <c r="L9" s="23">
        <f t="shared" si="2"/>
        <v>0.25026901694915255</v>
      </c>
      <c r="M9" s="23">
        <f t="shared" si="0"/>
        <v>0.25026901694915255</v>
      </c>
      <c r="N9" s="23">
        <f t="shared" si="1"/>
        <v>1</v>
      </c>
      <c r="O9" s="23">
        <f t="shared" si="1"/>
        <v>0</v>
      </c>
    </row>
    <row r="10" spans="1:15" x14ac:dyDescent="0.2">
      <c r="A10" s="3">
        <v>11202</v>
      </c>
      <c r="B10" s="3" t="s">
        <v>49</v>
      </c>
      <c r="C10" s="3" t="s">
        <v>49</v>
      </c>
      <c r="D10" s="3">
        <v>11000</v>
      </c>
      <c r="E10" s="3">
        <v>2115000</v>
      </c>
      <c r="F10" s="3">
        <v>1057500</v>
      </c>
      <c r="G10" s="3">
        <v>439226.1</v>
      </c>
      <c r="H10" s="3">
        <v>1</v>
      </c>
      <c r="I10" s="3">
        <v>1</v>
      </c>
      <c r="K10" s="3" t="s">
        <v>50</v>
      </c>
      <c r="L10" s="23">
        <f t="shared" si="2"/>
        <v>0.207671914893617</v>
      </c>
      <c r="M10" s="23">
        <f t="shared" si="0"/>
        <v>0.415343829787234</v>
      </c>
      <c r="N10" s="23">
        <f t="shared" si="1"/>
        <v>1</v>
      </c>
      <c r="O10" s="23">
        <f t="shared" si="1"/>
        <v>0</v>
      </c>
    </row>
    <row r="11" spans="1:15" x14ac:dyDescent="0.2">
      <c r="A11" s="3">
        <v>11203</v>
      </c>
      <c r="B11" s="3" t="s">
        <v>51</v>
      </c>
      <c r="C11" s="3" t="s">
        <v>51</v>
      </c>
      <c r="D11" s="3">
        <v>11000</v>
      </c>
      <c r="E11" s="3">
        <v>3000000</v>
      </c>
      <c r="F11" s="3">
        <v>1500000</v>
      </c>
      <c r="G11" s="3">
        <v>1500000</v>
      </c>
      <c r="H11" s="3">
        <v>1</v>
      </c>
      <c r="I11" s="3">
        <v>1</v>
      </c>
      <c r="K11" s="3" t="s">
        <v>50</v>
      </c>
      <c r="L11" s="23">
        <f t="shared" si="2"/>
        <v>0.5</v>
      </c>
      <c r="M11" s="23">
        <f t="shared" si="0"/>
        <v>1</v>
      </c>
      <c r="N11" s="23">
        <f t="shared" si="1"/>
        <v>1</v>
      </c>
      <c r="O11" s="23">
        <f t="shared" si="1"/>
        <v>0</v>
      </c>
    </row>
    <row r="12" spans="1:15" x14ac:dyDescent="0.2">
      <c r="A12" s="3">
        <v>11204</v>
      </c>
      <c r="B12" s="3" t="s">
        <v>52</v>
      </c>
      <c r="C12" s="3" t="s">
        <v>52</v>
      </c>
      <c r="D12" s="3">
        <v>11000</v>
      </c>
      <c r="E12" s="3">
        <v>705000</v>
      </c>
      <c r="F12" s="3">
        <v>705000</v>
      </c>
      <c r="G12" s="3">
        <v>91386</v>
      </c>
      <c r="H12" s="3">
        <v>1</v>
      </c>
      <c r="I12" s="3">
        <v>1</v>
      </c>
      <c r="K12" s="3" t="s">
        <v>48</v>
      </c>
      <c r="L12" s="23">
        <f t="shared" si="2"/>
        <v>0.12962553191489362</v>
      </c>
      <c r="M12" s="23">
        <f t="shared" si="0"/>
        <v>0.12962553191489362</v>
      </c>
      <c r="N12" s="23">
        <f t="shared" si="1"/>
        <v>1</v>
      </c>
      <c r="O12" s="23">
        <f t="shared" si="1"/>
        <v>0</v>
      </c>
    </row>
    <row r="13" spans="1:15" x14ac:dyDescent="0.2">
      <c r="A13" s="3">
        <v>11205</v>
      </c>
      <c r="B13" s="3" t="s">
        <v>53</v>
      </c>
      <c r="C13" s="3" t="s">
        <v>53</v>
      </c>
      <c r="D13" s="3">
        <v>11000</v>
      </c>
      <c r="F13" s="3">
        <v>2000000</v>
      </c>
      <c r="G13" s="3">
        <v>0</v>
      </c>
      <c r="H13" s="3">
        <v>1</v>
      </c>
      <c r="I13" s="3">
        <v>1</v>
      </c>
      <c r="K13" s="3" t="s">
        <v>54</v>
      </c>
      <c r="L13" s="23" t="e">
        <f t="shared" si="2"/>
        <v>#DIV/0!</v>
      </c>
      <c r="M13" s="23">
        <f t="shared" si="0"/>
        <v>0</v>
      </c>
      <c r="N13" s="23">
        <f t="shared" si="1"/>
        <v>1</v>
      </c>
      <c r="O13" s="23">
        <f t="shared" si="1"/>
        <v>0</v>
      </c>
    </row>
    <row r="14" spans="1:15" x14ac:dyDescent="0.2">
      <c r="A14" s="3">
        <v>11206</v>
      </c>
      <c r="B14" s="3" t="s">
        <v>55</v>
      </c>
      <c r="C14" s="3" t="s">
        <v>55</v>
      </c>
      <c r="D14" s="3">
        <v>11000</v>
      </c>
      <c r="F14" s="3">
        <v>3000000</v>
      </c>
      <c r="G14" s="3">
        <v>0</v>
      </c>
      <c r="H14" s="3">
        <v>1</v>
      </c>
      <c r="I14" s="3">
        <v>1</v>
      </c>
      <c r="K14" s="3" t="s">
        <v>54</v>
      </c>
      <c r="L14" s="23" t="e">
        <f t="shared" si="2"/>
        <v>#DIV/0!</v>
      </c>
      <c r="M14" s="23">
        <f t="shared" si="0"/>
        <v>0</v>
      </c>
      <c r="N14" s="23">
        <f t="shared" si="1"/>
        <v>1</v>
      </c>
      <c r="O14" s="23">
        <f t="shared" si="1"/>
        <v>0</v>
      </c>
    </row>
    <row r="15" spans="1:15" x14ac:dyDescent="0.2">
      <c r="A15" s="3">
        <v>11311</v>
      </c>
      <c r="B15" s="3" t="s">
        <v>56</v>
      </c>
      <c r="C15" s="3" t="s">
        <v>56</v>
      </c>
      <c r="D15" s="3">
        <v>11000</v>
      </c>
      <c r="F15" s="3">
        <v>207099.74</v>
      </c>
      <c r="G15" s="3">
        <v>207099.74</v>
      </c>
      <c r="H15" s="3">
        <v>34</v>
      </c>
      <c r="I15" s="3">
        <v>34</v>
      </c>
      <c r="J15" s="3">
        <v>34</v>
      </c>
      <c r="K15" s="3" t="s">
        <v>57</v>
      </c>
      <c r="L15" s="23" t="e">
        <f t="shared" si="2"/>
        <v>#DIV/0!</v>
      </c>
      <c r="M15" s="23">
        <f>G15/F15</f>
        <v>1</v>
      </c>
      <c r="N15" s="23">
        <f>I15/H15</f>
        <v>1</v>
      </c>
      <c r="O15" s="23">
        <f>J15/I15</f>
        <v>1</v>
      </c>
    </row>
    <row r="16" spans="1:15" x14ac:dyDescent="0.2">
      <c r="A16" s="3">
        <v>11312</v>
      </c>
      <c r="B16" s="3" t="s">
        <v>58</v>
      </c>
      <c r="C16" s="3" t="s">
        <v>58</v>
      </c>
      <c r="D16" s="3">
        <v>11000</v>
      </c>
      <c r="F16" s="3">
        <v>5000</v>
      </c>
      <c r="G16" s="3">
        <v>0</v>
      </c>
      <c r="H16" s="3">
        <v>1</v>
      </c>
      <c r="I16" s="3">
        <v>1</v>
      </c>
      <c r="K16" s="3" t="s">
        <v>50</v>
      </c>
      <c r="L16" s="23" t="e">
        <f t="shared" si="2"/>
        <v>#DIV/0!</v>
      </c>
      <c r="M16" s="23">
        <f t="shared" ref="M16:M31" si="3">G16/F16</f>
        <v>0</v>
      </c>
      <c r="N16" s="23">
        <f t="shared" ref="N16:O31" si="4">I16/H16</f>
        <v>1</v>
      </c>
      <c r="O16" s="23">
        <f t="shared" si="4"/>
        <v>0</v>
      </c>
    </row>
    <row r="17" spans="1:15" x14ac:dyDescent="0.2">
      <c r="A17" s="3">
        <v>12101</v>
      </c>
      <c r="B17" s="3" t="s">
        <v>59</v>
      </c>
      <c r="C17" s="3" t="s">
        <v>59</v>
      </c>
      <c r="D17" s="3">
        <v>12000</v>
      </c>
      <c r="E17" s="3">
        <v>64812644.339999996</v>
      </c>
      <c r="F17" s="3">
        <f>63540789.54+2509842.57</f>
        <v>66050632.109999999</v>
      </c>
      <c r="G17" s="3">
        <f>32215425.46+2053838.2</f>
        <v>34269263.660000004</v>
      </c>
      <c r="H17" s="3">
        <v>1200</v>
      </c>
      <c r="I17" s="3">
        <v>1200</v>
      </c>
      <c r="J17" s="3">
        <v>122</v>
      </c>
      <c r="K17" s="3" t="s">
        <v>60</v>
      </c>
      <c r="L17" s="23">
        <f t="shared" si="2"/>
        <v>0.52874348838827223</v>
      </c>
      <c r="M17" s="23">
        <f t="shared" si="3"/>
        <v>0.51883324300255518</v>
      </c>
      <c r="N17" s="23">
        <f t="shared" si="4"/>
        <v>1</v>
      </c>
      <c r="O17" s="23">
        <f t="shared" si="4"/>
        <v>0.10166666666666667</v>
      </c>
    </row>
    <row r="18" spans="1:15" x14ac:dyDescent="0.2">
      <c r="A18" s="3">
        <v>12102</v>
      </c>
      <c r="B18" s="3" t="s">
        <v>61</v>
      </c>
      <c r="C18" s="3" t="s">
        <v>61</v>
      </c>
      <c r="D18" s="3">
        <v>12000</v>
      </c>
      <c r="E18" s="3">
        <v>636000</v>
      </c>
      <c r="F18" s="3">
        <f>937287.67+1779494.25</f>
        <v>2716781.92</v>
      </c>
      <c r="G18" s="3">
        <f>135183.2+1659870.7</f>
        <v>1795053.9</v>
      </c>
      <c r="H18" s="3">
        <v>6194</v>
      </c>
      <c r="I18" s="3">
        <v>6194</v>
      </c>
      <c r="J18" s="3">
        <v>1203</v>
      </c>
      <c r="K18" s="3" t="s">
        <v>62</v>
      </c>
      <c r="L18" s="23">
        <f t="shared" si="2"/>
        <v>2.8224117924528302</v>
      </c>
      <c r="M18" s="23">
        <f t="shared" si="3"/>
        <v>0.66072800572818891</v>
      </c>
      <c r="N18" s="23">
        <f t="shared" si="4"/>
        <v>1</v>
      </c>
      <c r="O18" s="23">
        <f t="shared" si="4"/>
        <v>0.19422021310946078</v>
      </c>
    </row>
    <row r="19" spans="1:15" x14ac:dyDescent="0.2">
      <c r="A19" s="3">
        <v>12103</v>
      </c>
      <c r="B19" s="3" t="s">
        <v>63</v>
      </c>
      <c r="C19" s="3" t="s">
        <v>63</v>
      </c>
      <c r="D19" s="3">
        <v>12000</v>
      </c>
      <c r="E19" s="3">
        <v>432500</v>
      </c>
      <c r="F19" s="3">
        <f>542086.12+784163.22</f>
        <v>1326249.3399999999</v>
      </c>
      <c r="G19" s="3">
        <f>70969.46+753602.59</f>
        <v>824572.04999999993</v>
      </c>
      <c r="H19" s="3">
        <v>24</v>
      </c>
      <c r="I19" s="3">
        <v>24</v>
      </c>
      <c r="J19" s="3">
        <v>24</v>
      </c>
      <c r="K19" s="3" t="s">
        <v>62</v>
      </c>
      <c r="L19" s="23">
        <f t="shared" si="2"/>
        <v>1.9065249710982657</v>
      </c>
      <c r="M19" s="23">
        <f t="shared" si="3"/>
        <v>0.62173229809109654</v>
      </c>
      <c r="N19" s="23">
        <f t="shared" si="4"/>
        <v>1</v>
      </c>
      <c r="O19" s="23">
        <f t="shared" si="4"/>
        <v>1</v>
      </c>
    </row>
    <row r="20" spans="1:15" x14ac:dyDescent="0.2">
      <c r="A20" s="3">
        <v>12201</v>
      </c>
      <c r="B20" s="3" t="s">
        <v>64</v>
      </c>
      <c r="C20" s="3" t="s">
        <v>64</v>
      </c>
      <c r="D20" s="3">
        <v>12000</v>
      </c>
      <c r="F20" s="3">
        <v>2100000</v>
      </c>
      <c r="G20" s="3">
        <v>258706.97</v>
      </c>
      <c r="H20" s="3">
        <v>1</v>
      </c>
      <c r="I20" s="3">
        <v>1</v>
      </c>
      <c r="J20" s="3">
        <v>1</v>
      </c>
      <c r="K20" s="3" t="s">
        <v>48</v>
      </c>
      <c r="L20" s="23"/>
      <c r="M20" s="23">
        <f t="shared" si="3"/>
        <v>0.12319379523809523</v>
      </c>
      <c r="N20" s="23">
        <f t="shared" si="4"/>
        <v>1</v>
      </c>
      <c r="O20" s="23">
        <f t="shared" si="4"/>
        <v>1</v>
      </c>
    </row>
    <row r="21" spans="1:15" x14ac:dyDescent="0.2">
      <c r="A21" s="3">
        <v>12202</v>
      </c>
      <c r="B21" s="3" t="s">
        <v>65</v>
      </c>
      <c r="C21" s="3" t="s">
        <v>65</v>
      </c>
      <c r="D21" s="3">
        <v>12000</v>
      </c>
      <c r="F21" s="3">
        <v>359000</v>
      </c>
      <c r="G21" s="3">
        <v>31988.51</v>
      </c>
      <c r="H21" s="3">
        <v>1</v>
      </c>
      <c r="I21" s="3">
        <v>1</v>
      </c>
      <c r="J21" s="3">
        <v>1</v>
      </c>
      <c r="K21" s="3" t="s">
        <v>48</v>
      </c>
      <c r="L21" s="23"/>
      <c r="M21" s="23">
        <f t="shared" si="3"/>
        <v>8.9104484679665738E-2</v>
      </c>
      <c r="N21" s="23">
        <f t="shared" si="4"/>
        <v>1</v>
      </c>
      <c r="O21" s="23">
        <f t="shared" si="4"/>
        <v>1</v>
      </c>
    </row>
    <row r="22" spans="1:15" x14ac:dyDescent="0.2">
      <c r="A22" s="3">
        <v>12203</v>
      </c>
      <c r="B22" s="3" t="s">
        <v>66</v>
      </c>
      <c r="C22" s="3" t="s">
        <v>66</v>
      </c>
      <c r="D22" s="3">
        <v>12000</v>
      </c>
      <c r="F22" s="3">
        <v>1431654</v>
      </c>
      <c r="G22" s="3">
        <v>235791.14</v>
      </c>
      <c r="H22" s="3">
        <v>1</v>
      </c>
      <c r="I22" s="3">
        <v>1</v>
      </c>
      <c r="J22" s="3">
        <v>1</v>
      </c>
      <c r="K22" s="3" t="s">
        <v>60</v>
      </c>
      <c r="L22" s="23"/>
      <c r="M22" s="23">
        <f t="shared" si="3"/>
        <v>0.16469841176708899</v>
      </c>
      <c r="N22" s="23">
        <f t="shared" si="4"/>
        <v>1</v>
      </c>
      <c r="O22" s="23">
        <f t="shared" si="4"/>
        <v>1</v>
      </c>
    </row>
    <row r="23" spans="1:15" x14ac:dyDescent="0.2">
      <c r="A23" s="3">
        <v>1121</v>
      </c>
      <c r="B23" s="3" t="s">
        <v>67</v>
      </c>
      <c r="C23" s="3" t="s">
        <v>67</v>
      </c>
      <c r="D23" s="3">
        <v>1000</v>
      </c>
      <c r="F23" s="3">
        <v>131659</v>
      </c>
      <c r="G23" s="3">
        <v>61206.34</v>
      </c>
      <c r="H23" s="3">
        <v>1</v>
      </c>
      <c r="I23" s="3">
        <v>1</v>
      </c>
      <c r="J23" s="3">
        <v>1</v>
      </c>
      <c r="K23" s="3" t="s">
        <v>60</v>
      </c>
      <c r="L23" s="23"/>
      <c r="M23" s="23">
        <f t="shared" si="3"/>
        <v>0.46488534775442619</v>
      </c>
      <c r="N23" s="23">
        <f t="shared" si="4"/>
        <v>1</v>
      </c>
      <c r="O23" s="23">
        <f t="shared" si="4"/>
        <v>1</v>
      </c>
    </row>
    <row r="24" spans="1:15" x14ac:dyDescent="0.2">
      <c r="A24" s="3">
        <v>3001</v>
      </c>
      <c r="B24" s="3" t="s">
        <v>68</v>
      </c>
      <c r="C24" s="3" t="s">
        <v>68</v>
      </c>
      <c r="D24" s="3">
        <v>11000</v>
      </c>
      <c r="F24" s="3">
        <v>200333.06</v>
      </c>
      <c r="G24" s="3">
        <v>110775.87</v>
      </c>
      <c r="H24" s="3">
        <v>1</v>
      </c>
      <c r="I24" s="3">
        <v>1</v>
      </c>
      <c r="J24" s="3">
        <v>1</v>
      </c>
      <c r="K24" s="3" t="s">
        <v>54</v>
      </c>
      <c r="L24" s="23"/>
      <c r="M24" s="23">
        <f t="shared" si="3"/>
        <v>0.55295850819630066</v>
      </c>
      <c r="N24" s="23">
        <f t="shared" si="4"/>
        <v>1</v>
      </c>
      <c r="O24" s="23">
        <f t="shared" si="4"/>
        <v>1</v>
      </c>
    </row>
    <row r="25" spans="1:15" x14ac:dyDescent="0.2">
      <c r="A25" s="3">
        <v>3100</v>
      </c>
      <c r="B25" s="3" t="s">
        <v>69</v>
      </c>
      <c r="C25" s="3" t="s">
        <v>69</v>
      </c>
      <c r="F25" s="3">
        <v>618503.80000000005</v>
      </c>
      <c r="G25" s="3">
        <v>608067.47</v>
      </c>
      <c r="H25" s="3">
        <v>1</v>
      </c>
      <c r="I25" s="3">
        <v>1</v>
      </c>
      <c r="J25" s="3">
        <v>1</v>
      </c>
      <c r="K25" s="3" t="s">
        <v>54</v>
      </c>
      <c r="L25" s="23"/>
      <c r="M25" s="23">
        <f t="shared" si="3"/>
        <v>0.9831264900878538</v>
      </c>
      <c r="N25" s="23">
        <f t="shared" si="4"/>
        <v>1</v>
      </c>
      <c r="O25" s="23">
        <f t="shared" si="4"/>
        <v>1</v>
      </c>
    </row>
    <row r="26" spans="1:15" x14ac:dyDescent="0.2">
      <c r="A26" s="3">
        <v>3101</v>
      </c>
      <c r="B26" s="3" t="s">
        <v>70</v>
      </c>
      <c r="C26" s="3" t="s">
        <v>70</v>
      </c>
      <c r="F26" s="3">
        <v>1563927.18</v>
      </c>
      <c r="G26" s="3">
        <v>1364439.34</v>
      </c>
      <c r="H26" s="3">
        <v>1</v>
      </c>
      <c r="I26" s="3">
        <v>1</v>
      </c>
      <c r="J26" s="3">
        <v>1</v>
      </c>
      <c r="K26" s="3" t="s">
        <v>54</v>
      </c>
      <c r="L26" s="23"/>
      <c r="M26" s="23">
        <f t="shared" si="3"/>
        <v>0.87244429117217603</v>
      </c>
      <c r="N26" s="23">
        <f t="shared" si="4"/>
        <v>1</v>
      </c>
      <c r="O26" s="23">
        <f t="shared" si="4"/>
        <v>1</v>
      </c>
    </row>
    <row r="27" spans="1:15" x14ac:dyDescent="0.2">
      <c r="A27" s="3">
        <v>3201</v>
      </c>
      <c r="B27" s="3" t="s">
        <v>71</v>
      </c>
      <c r="C27" s="3" t="s">
        <v>71</v>
      </c>
      <c r="D27" s="3">
        <v>11000</v>
      </c>
      <c r="F27" s="3">
        <v>107375.5</v>
      </c>
      <c r="G27" s="3">
        <v>107375.5</v>
      </c>
      <c r="H27" s="3">
        <v>1</v>
      </c>
      <c r="I27" s="3">
        <v>1</v>
      </c>
      <c r="J27" s="3">
        <v>1</v>
      </c>
      <c r="K27" s="3" t="s">
        <v>54</v>
      </c>
      <c r="L27" s="23"/>
      <c r="M27" s="23" t="e">
        <f>G27/#REF!</f>
        <v>#REF!</v>
      </c>
      <c r="N27" s="23">
        <f t="shared" si="4"/>
        <v>1</v>
      </c>
      <c r="O27" s="23">
        <f t="shared" si="4"/>
        <v>1</v>
      </c>
    </row>
    <row r="28" spans="1:15" x14ac:dyDescent="0.2">
      <c r="A28" s="3">
        <v>3202</v>
      </c>
      <c r="B28" s="3" t="s">
        <v>72</v>
      </c>
      <c r="C28" s="3" t="s">
        <v>72</v>
      </c>
      <c r="F28" s="3">
        <v>67514.05</v>
      </c>
      <c r="G28" s="3">
        <v>67514.05</v>
      </c>
      <c r="H28" s="3">
        <v>1</v>
      </c>
      <c r="I28" s="3">
        <v>1</v>
      </c>
      <c r="J28" s="3">
        <v>1</v>
      </c>
      <c r="K28" s="3" t="s">
        <v>54</v>
      </c>
      <c r="L28" s="23"/>
      <c r="M28" s="23">
        <f t="shared" si="3"/>
        <v>1</v>
      </c>
      <c r="N28" s="23">
        <f t="shared" si="4"/>
        <v>1</v>
      </c>
      <c r="O28" s="23">
        <f t="shared" si="4"/>
        <v>1</v>
      </c>
    </row>
    <row r="29" spans="1:15" x14ac:dyDescent="0.2">
      <c r="A29" s="3">
        <v>3203</v>
      </c>
      <c r="B29" s="3" t="s">
        <v>73</v>
      </c>
      <c r="C29" s="3" t="s">
        <v>74</v>
      </c>
      <c r="D29" s="3">
        <v>11000</v>
      </c>
      <c r="F29" s="3">
        <v>392833.28000000003</v>
      </c>
      <c r="G29" s="3">
        <v>81857.960000000006</v>
      </c>
      <c r="H29" s="3">
        <v>1</v>
      </c>
      <c r="I29" s="3">
        <v>1</v>
      </c>
      <c r="J29" s="3">
        <v>1</v>
      </c>
      <c r="K29" s="3" t="s">
        <v>48</v>
      </c>
      <c r="L29" s="23"/>
      <c r="M29" s="23">
        <f t="shared" si="3"/>
        <v>0.20837837364492132</v>
      </c>
      <c r="N29" s="23">
        <f t="shared" si="4"/>
        <v>1</v>
      </c>
      <c r="O29" s="23">
        <f t="shared" si="4"/>
        <v>1</v>
      </c>
    </row>
    <row r="30" spans="1:15" x14ac:dyDescent="0.2">
      <c r="A30" s="3">
        <v>3204</v>
      </c>
      <c r="B30" s="3" t="s">
        <v>75</v>
      </c>
      <c r="C30" s="3" t="s">
        <v>75</v>
      </c>
      <c r="D30" s="3">
        <v>11000</v>
      </c>
      <c r="F30" s="3">
        <v>500000</v>
      </c>
      <c r="G30" s="3">
        <v>107805.36</v>
      </c>
      <c r="H30" s="3">
        <v>1</v>
      </c>
      <c r="I30" s="3">
        <v>1</v>
      </c>
      <c r="J30" s="3">
        <v>1</v>
      </c>
      <c r="K30" s="3" t="s">
        <v>48</v>
      </c>
      <c r="L30" s="23"/>
      <c r="M30" s="23">
        <f t="shared" si="3"/>
        <v>0.21561072000000001</v>
      </c>
      <c r="N30" s="23">
        <f t="shared" si="4"/>
        <v>1</v>
      </c>
      <c r="O30" s="23">
        <f t="shared" si="4"/>
        <v>1</v>
      </c>
    </row>
    <row r="31" spans="1:15" x14ac:dyDescent="0.2">
      <c r="A31" s="3">
        <v>3205</v>
      </c>
      <c r="B31" s="3" t="s">
        <v>76</v>
      </c>
      <c r="C31" s="3" t="s">
        <v>76</v>
      </c>
      <c r="D31" s="3">
        <v>11000</v>
      </c>
      <c r="F31" s="3">
        <v>400000</v>
      </c>
      <c r="G31" s="3">
        <v>0</v>
      </c>
      <c r="H31" s="3">
        <v>1</v>
      </c>
      <c r="I31" s="3">
        <v>1</v>
      </c>
      <c r="J31" s="3">
        <v>1</v>
      </c>
      <c r="K31" s="3" t="s">
        <v>48</v>
      </c>
      <c r="L31" s="23"/>
      <c r="M31" s="23">
        <f t="shared" si="3"/>
        <v>0</v>
      </c>
      <c r="N31" s="23">
        <f t="shared" si="4"/>
        <v>1</v>
      </c>
      <c r="O31" s="23">
        <f t="shared" si="4"/>
        <v>1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8554687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0.399999999999999" x14ac:dyDescent="0.2">
      <c r="A8" s="4" t="s">
        <v>25</v>
      </c>
    </row>
    <row r="9" spans="1:1" ht="20.399999999999999" x14ac:dyDescent="0.2">
      <c r="A9" s="4" t="s">
        <v>26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0.399999999999999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0.6" x14ac:dyDescent="0.2">
      <c r="A22" s="6" t="s">
        <v>37</v>
      </c>
    </row>
    <row r="24" spans="1:1" ht="38.25" customHeight="1" x14ac:dyDescent="0.25">
      <c r="A24" s="6" t="s">
        <v>38</v>
      </c>
    </row>
    <row r="26" spans="1:1" ht="22.8" x14ac:dyDescent="0.2">
      <c r="A26" s="8" t="s">
        <v>39</v>
      </c>
    </row>
    <row r="27" spans="1:1" x14ac:dyDescent="0.2">
      <c r="A27" t="s">
        <v>40</v>
      </c>
    </row>
    <row r="28" spans="1:1" ht="15" x14ac:dyDescent="0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0c865bf4-0f22-4e4d-b041-7b0c1657e5a8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2014-10-22T05:35:08Z</dcterms:created>
  <dcterms:modified xsi:type="dcterms:W3CDTF">2023-07-21T20:13:29Z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